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/>
  <mc:AlternateContent xmlns:mc="http://schemas.openxmlformats.org/markup-compatibility/2006">
    <mc:Choice Requires="x15">
      <x15ac:absPath xmlns:x15ac="http://schemas.microsoft.com/office/spreadsheetml/2010/11/ac" url="/Users/sebld/Documents/Cours/MTH8415/H20/notes de cours/5 ONL Applications/portfolio/"/>
    </mc:Choice>
  </mc:AlternateContent>
  <xr:revisionPtr revIDLastSave="0" documentId="13_ncr:1_{25CFCE08-C0F6-AF4F-8D4F-8772F25EA9C7}" xr6:coauthVersionLast="45" xr6:coauthVersionMax="45" xr10:uidLastSave="{00000000-0000-0000-0000-000000000000}"/>
  <bookViews>
    <workbookView xWindow="4220" yWindow="1140" windowWidth="41340" windowHeight="26260" activeTab="1" xr2:uid="{00000000-000D-0000-FFFF-FFFF00000000}"/>
  </bookViews>
  <sheets>
    <sheet name="Modèle Quadratique" sheetId="2" r:id="rId1"/>
    <sheet name="Autre modèle" sheetId="9" r:id="rId2"/>
  </sheets>
  <definedNames>
    <definedName name="solver_adj" localSheetId="1" hidden="1">'Autre modèle'!$B$24:$D$24</definedName>
    <definedName name="solver_adj" localSheetId="0" hidden="1">'Modèle Quadratique'!$B$24:$D$24</definedName>
    <definedName name="solver_cvg" localSheetId="1" hidden="1">0.0001</definedName>
    <definedName name="solver_cvg" localSheetId="0" hidden="1">0.001</definedName>
    <definedName name="solver_drv" localSheetId="1" hidden="1">1</definedName>
    <definedName name="solver_drv" localSheetId="0" hidden="1">2</definedName>
    <definedName name="solver_dua" localSheetId="0" hidden="1">1</definedName>
    <definedName name="solver_eng" localSheetId="1" hidden="1">1</definedName>
    <definedName name="solver_eng" localSheetId="0" hidden="1">1</definedName>
    <definedName name="solver_est" localSheetId="0" hidden="1">2</definedName>
    <definedName name="solver_ibd" localSheetId="0" hidden="1">2</definedName>
    <definedName name="solver_itr" localSheetId="1" hidden="1">2147483647</definedName>
    <definedName name="solver_itr" localSheetId="0" hidden="1">100</definedName>
    <definedName name="solver_lhs1" localSheetId="1" hidden="1">'Autre modèle'!$B$24:$D$24</definedName>
    <definedName name="solver_lhs1" localSheetId="0" hidden="1">'Modèle Quadratique'!$B$24:$D$24</definedName>
    <definedName name="solver_lhs2" localSheetId="1" hidden="1">'Autre modèle'!$B$28</definedName>
    <definedName name="solver_lhs2" localSheetId="0" hidden="1">'Modèle Quadratique'!$B$28</definedName>
    <definedName name="solver_lhs3" localSheetId="1" hidden="1">'Autre modèle'!$B$32</definedName>
    <definedName name="solver_lhs3" localSheetId="0" hidden="1">'Modèle Quadratique'!$B$29</definedName>
    <definedName name="solver_lin" localSheetId="1" hidden="1">2</definedName>
    <definedName name="solver_lin" localSheetId="0" hidden="1">2</definedName>
    <definedName name="solver_lva" localSheetId="0" hidden="1">2</definedName>
    <definedName name="solver_mip" localSheetId="1" hidden="1">2147483647</definedName>
    <definedName name="solver_mip" localSheetId="0" hidden="1">1000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1" hidden="1">2</definedName>
    <definedName name="solver_msl" localSheetId="0" hidden="1">2</definedName>
    <definedName name="solver_neg" localSheetId="1" hidden="1">1</definedName>
    <definedName name="solver_neg" localSheetId="0" hidden="1">1</definedName>
    <definedName name="solver_nod" localSheetId="1" hidden="1">2147483647</definedName>
    <definedName name="solver_nod" localSheetId="0" hidden="1">1000</definedName>
    <definedName name="solver_num" localSheetId="1" hidden="1">3</definedName>
    <definedName name="solver_num" localSheetId="0" hidden="1">3</definedName>
    <definedName name="solver_nwt" localSheetId="0" hidden="1">1</definedName>
    <definedName name="solver_ofx" localSheetId="0" hidden="1">2</definedName>
    <definedName name="solver_opt" localSheetId="1" hidden="1">'Autre modèle'!$B$29</definedName>
    <definedName name="solver_opt" localSheetId="0" hidden="1">'Modèle Quadratique'!$B$32</definedName>
    <definedName name="solver_pre" localSheetId="1" hidden="1">0.000001</definedName>
    <definedName name="solver_pre" localSheetId="0" hidden="1">0.000001</definedName>
    <definedName name="solver_pro" localSheetId="0" hidden="1">2</definedName>
    <definedName name="solver_rbv" localSheetId="1" hidden="1">1</definedName>
    <definedName name="solver_rbv" localSheetId="0" hidden="1">1</definedName>
    <definedName name="solver_rel1" localSheetId="1" hidden="1">1</definedName>
    <definedName name="solver_rel1" localSheetId="0" hidden="1">1</definedName>
    <definedName name="solver_rel2" localSheetId="1" hidden="1">1</definedName>
    <definedName name="solver_rel2" localSheetId="0" hidden="1">2</definedName>
    <definedName name="solver_rel3" localSheetId="1" hidden="1">1</definedName>
    <definedName name="solver_rel3" localSheetId="0" hidden="1">3</definedName>
    <definedName name="solver_reo" localSheetId="0" hidden="1">2</definedName>
    <definedName name="solver_rep" localSheetId="0" hidden="1">2</definedName>
    <definedName name="solver_rhs1" localSheetId="1" hidden="1">'Autre modèle'!$B$26:$D$26</definedName>
    <definedName name="solver_rhs1" localSheetId="0" hidden="1">'Modèle Quadratique'!$B$26:$D$26</definedName>
    <definedName name="solver_rhs2" localSheetId="1" hidden="1">'Autre modèle'!$D$28</definedName>
    <definedName name="solver_rhs2" localSheetId="0" hidden="1">'Modèle Quadratique'!$D$28</definedName>
    <definedName name="solver_rhs3" localSheetId="1" hidden="1">'Autre modèle'!$D$32</definedName>
    <definedName name="solver_rhs3" localSheetId="0" hidden="1">'Modèle Quadratique'!$D$29</definedName>
    <definedName name="solver_rlx" localSheetId="1" hidden="1">2</definedName>
    <definedName name="solver_rlx" localSheetId="0" hidden="1">2</definedName>
    <definedName name="solver_rsd" localSheetId="1" hidden="1">0</definedName>
    <definedName name="solver_rsd" localSheetId="0" hidden="1">0</definedName>
    <definedName name="solver_scl" localSheetId="1" hidden="1">1</definedName>
    <definedName name="solver_scl" localSheetId="0" hidden="1">2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0</definedName>
    <definedName name="solver_tim" localSheetId="1" hidden="1">2147483647</definedName>
    <definedName name="solver_tim" localSheetId="0" hidden="1">100</definedName>
    <definedName name="solver_tms" localSheetId="0" hidden="1">2</definedName>
    <definedName name="solver_tol" localSheetId="1" hidden="1">0.01</definedName>
    <definedName name="solver_tol" localSheetId="0" hidden="1">0.05</definedName>
    <definedName name="solver_typ" localSheetId="1" hidden="1">1</definedName>
    <definedName name="solver_typ" localSheetId="0" hidden="1">2</definedName>
    <definedName name="solver_val" localSheetId="1" hidden="1">0</definedName>
    <definedName name="solver_val" localSheetId="0" hidden="1">0</definedName>
    <definedName name="solver_ver" localSheetId="1" hidden="1">2</definedName>
    <definedName name="solver_ver" localSheetId="0" hidden="1">2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2" i="9" l="1"/>
  <c r="B28" i="9"/>
  <c r="D22" i="9"/>
  <c r="C22" i="9"/>
  <c r="B22" i="9"/>
  <c r="D21" i="9"/>
  <c r="C21" i="9"/>
  <c r="B21" i="9"/>
  <c r="D20" i="9"/>
  <c r="C20" i="9"/>
  <c r="B20" i="9"/>
  <c r="D17" i="9"/>
  <c r="C17" i="9"/>
  <c r="B17" i="9"/>
  <c r="B28" i="2"/>
  <c r="B22" i="2"/>
  <c r="B21" i="2"/>
  <c r="D22" i="2"/>
  <c r="C22" i="2"/>
  <c r="C21" i="2"/>
  <c r="D21" i="2"/>
  <c r="D20" i="2"/>
  <c r="C20" i="2"/>
  <c r="B20" i="2"/>
  <c r="C17" i="2"/>
  <c r="D17" i="2"/>
  <c r="B17" i="2"/>
  <c r="B32" i="9"/>
  <c r="B32" i="2"/>
  <c r="B29" i="2"/>
  <c r="B29" i="9"/>
</calcChain>
</file>

<file path=xl/sharedStrings.xml><?xml version="1.0" encoding="utf-8"?>
<sst xmlns="http://schemas.openxmlformats.org/spreadsheetml/2006/main" count="36" uniqueCount="18">
  <si>
    <t>AT&amp;T</t>
  </si>
  <si>
    <t>GM</t>
  </si>
  <si>
    <t>USS</t>
  </si>
  <si>
    <t>Total</t>
  </si>
  <si>
    <t>Année</t>
  </si>
  <si>
    <t>Moyenne</t>
  </si>
  <si>
    <t>Variances Covariances</t>
  </si>
  <si>
    <t>Variables</t>
  </si>
  <si>
    <t>Rendement (%)</t>
  </si>
  <si>
    <t>Rendement total espéré</t>
  </si>
  <si>
    <t>=</t>
  </si>
  <si>
    <t>&gt;</t>
  </si>
  <si>
    <t>&lt;</t>
  </si>
  <si>
    <t>Variance</t>
  </si>
  <si>
    <t>Portfolio 3 titres</t>
  </si>
  <si>
    <t>Risque</t>
  </si>
  <si>
    <t>risque max</t>
  </si>
  <si>
    <t>rendement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</si>
</sst>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0.0000"/>
    <numFmt numFmtId="166" formatCode="&quot;&lt;=&quot;0%"/>
    <numFmt numFmtId="167" formatCode="0.000000"/>
  </numFmts>
  <fonts count="15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MS Sans Serif"/>
      <family val="2"/>
    </font>
    <font>
      <b/>
      <u/>
      <sz val="12"/>
      <name val="Arial"/>
      <family val="2"/>
    </font>
    <font>
      <u/>
      <sz val="10"/>
      <name val="Arial"/>
      <family val="2"/>
    </font>
    <font>
      <b/>
      <sz val="26"/>
      <color indexed="9"/>
      <name val="Arial"/>
      <family val="2"/>
    </font>
    <font>
      <b/>
      <sz val="20"/>
      <color indexed="9"/>
      <name val="Arial"/>
      <family val="2"/>
    </font>
    <font>
      <b/>
      <sz val="2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b/>
      <sz val="14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Fill="1"/>
    <xf numFmtId="0" fontId="0" fillId="0" borderId="0" xfId="0" applyFill="1" applyBorder="1"/>
    <xf numFmtId="10" fontId="2" fillId="2" borderId="1" xfId="0" applyNumberFormat="1" applyFont="1" applyFill="1" applyBorder="1"/>
    <xf numFmtId="166" fontId="2" fillId="0" borderId="1" xfId="0" applyNumberFormat="1" applyFont="1" applyFill="1" applyBorder="1"/>
    <xf numFmtId="166" fontId="2" fillId="0" borderId="0" xfId="0" applyNumberFormat="1" applyFont="1" applyFill="1" applyBorder="1"/>
    <xf numFmtId="164" fontId="0" fillId="0" borderId="0" xfId="1" applyNumberFormat="1" applyFont="1"/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7" fontId="2" fillId="3" borderId="0" xfId="0" applyNumberFormat="1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/>
    </xf>
    <xf numFmtId="164" fontId="6" fillId="4" borderId="1" xfId="1" applyNumberFormat="1" applyFont="1" applyFill="1" applyBorder="1"/>
    <xf numFmtId="0" fontId="2" fillId="0" borderId="0" xfId="0" applyFont="1" applyFill="1"/>
    <xf numFmtId="0" fontId="2" fillId="0" borderId="0" xfId="0" quotePrefix="1" applyFont="1" applyFill="1" applyAlignment="1">
      <alignment horizontal="left"/>
    </xf>
    <xf numFmtId="0" fontId="12" fillId="0" borderId="0" xfId="0" quotePrefix="1" applyFont="1" applyFill="1" applyAlignment="1">
      <alignment horizontal="left"/>
    </xf>
    <xf numFmtId="164" fontId="2" fillId="5" borderId="1" xfId="1" applyNumberFormat="1" applyFont="1" applyFill="1" applyBorder="1"/>
    <xf numFmtId="165" fontId="3" fillId="5" borderId="1" xfId="0" applyNumberFormat="1" applyFont="1" applyFill="1" applyBorder="1"/>
    <xf numFmtId="10" fontId="3" fillId="6" borderId="1" xfId="0" applyNumberFormat="1" applyFont="1" applyFill="1" applyBorder="1"/>
    <xf numFmtId="9" fontId="2" fillId="4" borderId="1" xfId="1" applyFont="1" applyFill="1" applyBorder="1"/>
    <xf numFmtId="0" fontId="13" fillId="0" borderId="2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8" fillId="0" borderId="0" xfId="0" applyFont="1" applyAlignment="1">
      <alignment horizontal="center" vertical="center"/>
    </xf>
    <xf numFmtId="10" fontId="2" fillId="7" borderId="1" xfId="0" applyNumberFormat="1" applyFont="1" applyFill="1" applyBorder="1"/>
    <xf numFmtId="167" fontId="2" fillId="4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9" fontId="2" fillId="0" borderId="1" xfId="1" applyFont="1" applyFill="1" applyBorder="1"/>
    <xf numFmtId="10" fontId="0" fillId="0" borderId="0" xfId="0" applyNumberFormat="1"/>
    <xf numFmtId="10" fontId="11" fillId="0" borderId="0" xfId="0" applyNumberFormat="1" applyFont="1" applyFill="1" applyAlignment="1">
      <alignment horizontal="center" vertical="center"/>
    </xf>
    <xf numFmtId="10" fontId="0" fillId="0" borderId="3" xfId="0" applyNumberFormat="1" applyBorder="1"/>
    <xf numFmtId="10" fontId="0" fillId="0" borderId="4" xfId="0" applyNumberFormat="1" applyBorder="1"/>
    <xf numFmtId="10" fontId="0" fillId="0" borderId="5" xfId="0" applyNumberFormat="1" applyBorder="1"/>
    <xf numFmtId="10" fontId="0" fillId="0" borderId="6" xfId="0" applyNumberFormat="1" applyBorder="1"/>
    <xf numFmtId="10" fontId="0" fillId="0" borderId="7" xfId="0" applyNumberFormat="1" applyBorder="1"/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10" fontId="0" fillId="0" borderId="10" xfId="0" applyNumberFormat="1" applyBorder="1"/>
    <xf numFmtId="0" fontId="3" fillId="0" borderId="0" xfId="0" applyFont="1" applyAlignment="1">
      <alignment horizontal="left" vertical="center"/>
    </xf>
    <xf numFmtId="0" fontId="14" fillId="0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rendement en fonction</a:t>
            </a:r>
            <a:r>
              <a:rPr lang="en-US" baseline="0"/>
              <a:t> du </a:t>
            </a:r>
            <a:r>
              <a:rPr lang="en-US"/>
              <a:t>risque max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'Autre modèle'!$F$4:$F$21</c:f>
              <c:numCache>
                <c:formatCode>0.00%</c:formatCode>
                <c:ptCount val="18"/>
                <c:pt idx="0">
                  <c:v>0</c:v>
                </c:pt>
                <c:pt idx="1">
                  <c:v>1E-3</c:v>
                </c:pt>
                <c:pt idx="2">
                  <c:v>2.5000000000000001E-3</c:v>
                </c:pt>
                <c:pt idx="3">
                  <c:v>5.0000000000000001E-3</c:v>
                </c:pt>
                <c:pt idx="4">
                  <c:v>0.01</c:v>
                </c:pt>
                <c:pt idx="5">
                  <c:v>1.4999999999999999E-2</c:v>
                </c:pt>
                <c:pt idx="6">
                  <c:v>0.02</c:v>
                </c:pt>
                <c:pt idx="7">
                  <c:v>2.5000000000000001E-2</c:v>
                </c:pt>
                <c:pt idx="8">
                  <c:v>0.03</c:v>
                </c:pt>
                <c:pt idx="9">
                  <c:v>3.5000000000000003E-2</c:v>
                </c:pt>
                <c:pt idx="10">
                  <c:v>0.04</c:v>
                </c:pt>
                <c:pt idx="11">
                  <c:v>4.4999999999999998E-2</c:v>
                </c:pt>
                <c:pt idx="12">
                  <c:v>0.05</c:v>
                </c:pt>
                <c:pt idx="13">
                  <c:v>0.06</c:v>
                </c:pt>
                <c:pt idx="14">
                  <c:v>7.0000000000000007E-2</c:v>
                </c:pt>
                <c:pt idx="15">
                  <c:v>0.08</c:v>
                </c:pt>
                <c:pt idx="16">
                  <c:v>0.09</c:v>
                </c:pt>
                <c:pt idx="17">
                  <c:v>0.1</c:v>
                </c:pt>
              </c:numCache>
            </c:numRef>
          </c:xVal>
          <c:yVal>
            <c:numRef>
              <c:f>'Autre modèle'!$G$4:$G$21</c:f>
              <c:numCache>
                <c:formatCode>0.00%</c:formatCode>
                <c:ptCount val="18"/>
                <c:pt idx="0">
                  <c:v>0</c:v>
                </c:pt>
                <c:pt idx="1">
                  <c:v>3.352497816945197E-2</c:v>
                </c:pt>
                <c:pt idx="2">
                  <c:v>5.3008129491893791E-2</c:v>
                </c:pt>
                <c:pt idx="3">
                  <c:v>7.4964178073576027E-2</c:v>
                </c:pt>
                <c:pt idx="4">
                  <c:v>0.10601525589145912</c:v>
                </c:pt>
                <c:pt idx="5">
                  <c:v>0.12984153817664482</c:v>
                </c:pt>
                <c:pt idx="6">
                  <c:v>0.14829500097821136</c:v>
                </c:pt>
                <c:pt idx="7">
                  <c:v>0.16253928042126126</c:v>
                </c:pt>
                <c:pt idx="8">
                  <c:v>0.17457057997551872</c:v>
                </c:pt>
                <c:pt idx="9">
                  <c:v>0.18518127156285452</c:v>
                </c:pt>
                <c:pt idx="10">
                  <c:v>0.19478035145516601</c:v>
                </c:pt>
                <c:pt idx="11">
                  <c:v>0.20361156298364669</c:v>
                </c:pt>
                <c:pt idx="12">
                  <c:v>0.21183416864028601</c:v>
                </c:pt>
                <c:pt idx="13">
                  <c:v>0.22388044231787474</c:v>
                </c:pt>
                <c:pt idx="14">
                  <c:v>0.22895264402745952</c:v>
                </c:pt>
                <c:pt idx="15">
                  <c:v>0.22935416650403212</c:v>
                </c:pt>
                <c:pt idx="16">
                  <c:v>0.22935416650403212</c:v>
                </c:pt>
                <c:pt idx="17">
                  <c:v>0.22935416650403215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AD-D54B-B601-EEB12A744F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9347296"/>
        <c:axId val="1729962016"/>
      </c:scatterChart>
      <c:valAx>
        <c:axId val="1729347296"/>
        <c:scaling>
          <c:orientation val="minMax"/>
          <c:max val="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9962016"/>
        <c:crosses val="autoZero"/>
        <c:crossBetween val="midCat"/>
      </c:valAx>
      <c:valAx>
        <c:axId val="172996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9347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317501</xdr:colOff>
      <xdr:row>1</xdr:row>
      <xdr:rowOff>233539</xdr:rowOff>
    </xdr:from>
    <xdr:to>
      <xdr:col>12</xdr:col>
      <xdr:colOff>762001</xdr:colOff>
      <xdr:row>15</xdr:row>
      <xdr:rowOff>105128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E9CCA8-0C75-F64B-8EC1-057993A9AE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zoomScale="170" zoomScaleNormal="170" workbookViewId="0">
      <selection activeCell="C36" sqref="C36"/>
    </sheetView>
  </sheetViews>
  <sheetFormatPr baseColWidth="10" defaultRowHeight="13"/>
  <cols>
    <col min="1" max="1" width="23.83203125" bestFit="1" customWidth="1"/>
    <col min="2" max="2" width="12.6640625" bestFit="1" customWidth="1"/>
    <col min="3" max="4" width="10.83203125" bestFit="1" customWidth="1"/>
    <col min="6" max="6" width="9.6640625" bestFit="1" customWidth="1"/>
  </cols>
  <sheetData>
    <row r="1" spans="1:4" ht="18">
      <c r="A1" s="41" t="s">
        <v>14</v>
      </c>
      <c r="B1" s="41"/>
    </row>
    <row r="2" spans="1:4" ht="18">
      <c r="A2" s="1"/>
      <c r="B2" s="42" t="s">
        <v>8</v>
      </c>
      <c r="C2" s="42"/>
      <c r="D2" s="42"/>
    </row>
    <row r="3" spans="1:4" ht="14">
      <c r="A3" s="11" t="s">
        <v>4</v>
      </c>
      <c r="B3" s="22" t="s">
        <v>0</v>
      </c>
      <c r="C3" s="22" t="s">
        <v>1</v>
      </c>
      <c r="D3" s="22" t="s">
        <v>2</v>
      </c>
    </row>
    <row r="4" spans="1:4" ht="16">
      <c r="A4" s="12">
        <v>1</v>
      </c>
      <c r="B4" s="14">
        <v>0.3</v>
      </c>
      <c r="C4" s="14">
        <v>0.22500000000000001</v>
      </c>
      <c r="D4" s="14">
        <v>0.14899999999999999</v>
      </c>
    </row>
    <row r="5" spans="1:4" ht="16">
      <c r="A5" s="12">
        <v>2</v>
      </c>
      <c r="B5" s="14">
        <v>0.10299999999999999</v>
      </c>
      <c r="C5" s="14">
        <v>0.28999999999999998</v>
      </c>
      <c r="D5" s="14">
        <v>0.26</v>
      </c>
    </row>
    <row r="6" spans="1:4" ht="16">
      <c r="A6" s="12">
        <v>3</v>
      </c>
      <c r="B6" s="14">
        <v>0.216</v>
      </c>
      <c r="C6" s="14">
        <v>0.216</v>
      </c>
      <c r="D6" s="14">
        <v>0.41899999999999998</v>
      </c>
    </row>
    <row r="7" spans="1:4" ht="16">
      <c r="A7" s="12">
        <v>4</v>
      </c>
      <c r="B7" s="14">
        <v>-4.5999999999999999E-2</v>
      </c>
      <c r="C7" s="14">
        <v>-0.27200000000000002</v>
      </c>
      <c r="D7" s="14">
        <v>-7.8E-2</v>
      </c>
    </row>
    <row r="8" spans="1:4" ht="16">
      <c r="A8" s="12">
        <v>5</v>
      </c>
      <c r="B8" s="14">
        <v>-7.0999999999999994E-2</v>
      </c>
      <c r="C8" s="14">
        <v>0.14399999999999999</v>
      </c>
      <c r="D8" s="14">
        <v>0.16900000000000001</v>
      </c>
    </row>
    <row r="9" spans="1:4" ht="16">
      <c r="A9" s="12">
        <v>6</v>
      </c>
      <c r="B9" s="14">
        <v>5.6000000000000001E-2</v>
      </c>
      <c r="C9" s="14">
        <v>0.107</v>
      </c>
      <c r="D9" s="14">
        <v>-3.5000000000000003E-2</v>
      </c>
    </row>
    <row r="10" spans="1:4" ht="16">
      <c r="A10" s="12">
        <v>7</v>
      </c>
      <c r="B10" s="14">
        <v>3.7999999999999999E-2</v>
      </c>
      <c r="C10" s="14">
        <v>0.32100000000000001</v>
      </c>
      <c r="D10" s="14">
        <v>0.13300000000000001</v>
      </c>
    </row>
    <row r="11" spans="1:4" ht="16">
      <c r="A11" s="12">
        <v>8</v>
      </c>
      <c r="B11" s="14">
        <v>8.8999999999999996E-2</v>
      </c>
      <c r="C11" s="14">
        <v>0.30499999999999999</v>
      </c>
      <c r="D11" s="14">
        <v>0.73199999999999998</v>
      </c>
    </row>
    <row r="12" spans="1:4" ht="16">
      <c r="A12" s="12">
        <v>9</v>
      </c>
      <c r="B12" s="14">
        <v>0.09</v>
      </c>
      <c r="C12" s="14">
        <v>0.19500000000000001</v>
      </c>
      <c r="D12" s="14">
        <v>2.1000000000000001E-2</v>
      </c>
    </row>
    <row r="13" spans="1:4" ht="16">
      <c r="A13" s="12">
        <v>10</v>
      </c>
      <c r="B13" s="14">
        <v>8.3000000000000004E-2</v>
      </c>
      <c r="C13" s="14">
        <v>0.39</v>
      </c>
      <c r="D13" s="14">
        <v>0.13100000000000001</v>
      </c>
    </row>
    <row r="14" spans="1:4" ht="16">
      <c r="A14" s="12">
        <v>11</v>
      </c>
      <c r="B14" s="14">
        <v>3.5000000000000003E-2</v>
      </c>
      <c r="C14" s="14">
        <v>-7.1999999999999995E-2</v>
      </c>
      <c r="D14" s="14">
        <v>6.0000000000000001E-3</v>
      </c>
    </row>
    <row r="15" spans="1:4" ht="16">
      <c r="A15" s="13">
        <v>12</v>
      </c>
      <c r="B15" s="14">
        <v>0.17599999999999999</v>
      </c>
      <c r="C15" s="14">
        <v>0.71499999999999997</v>
      </c>
      <c r="D15" s="14">
        <v>0.90800000000000003</v>
      </c>
    </row>
    <row r="16" spans="1:4">
      <c r="A16" s="1"/>
      <c r="B16" s="6"/>
      <c r="C16" s="6"/>
      <c r="D16" s="6"/>
    </row>
    <row r="17" spans="1:7" ht="16">
      <c r="A17" s="15" t="s">
        <v>5</v>
      </c>
      <c r="B17" s="18">
        <f>AVERAGE(B4:B15)</f>
        <v>8.9083333333333334E-2</v>
      </c>
      <c r="C17" s="18">
        <f>AVERAGE(C4:C15)</f>
        <v>0.21366666666666664</v>
      </c>
      <c r="D17" s="18">
        <f>AVERAGE(D4:D15)</f>
        <v>0.23458333333333334</v>
      </c>
    </row>
    <row r="18" spans="1:7">
      <c r="A18" s="1"/>
    </row>
    <row r="19" spans="1:7" ht="16">
      <c r="A19" s="15" t="s">
        <v>6</v>
      </c>
    </row>
    <row r="20" spans="1:7" ht="18">
      <c r="A20" s="1"/>
      <c r="B20" s="19">
        <f>COVAR(B4:B15,B4:B15)</f>
        <v>9.9069097222222232E-3</v>
      </c>
      <c r="C20" s="19">
        <f>COVAR(B4:B15,C4:C15)</f>
        <v>1.1373277777777779E-2</v>
      </c>
      <c r="D20" s="19">
        <f>COVAR(B4:B15,D4:D15)</f>
        <v>1.1985534722222224E-2</v>
      </c>
    </row>
    <row r="21" spans="1:7" ht="18">
      <c r="A21" s="1"/>
      <c r="B21" s="19">
        <f>COVAR(C4:C15,B4:B15)</f>
        <v>1.1373277777777779E-2</v>
      </c>
      <c r="C21" s="19">
        <f>COVAR(C4:C15,C4:C15)</f>
        <v>5.3525722222222218E-2</v>
      </c>
      <c r="D21" s="19">
        <f>COVAR(C4:C15,D4:D15)</f>
        <v>5.0807527777777771E-2</v>
      </c>
    </row>
    <row r="22" spans="1:7" ht="18">
      <c r="A22" s="1"/>
      <c r="B22" s="19">
        <f>COVAR(D4:D15,B4:B15)</f>
        <v>1.1985534722222224E-2</v>
      </c>
      <c r="C22" s="19">
        <f>COVAR(D4:D15,C4:C15)</f>
        <v>5.0807527777777771E-2</v>
      </c>
      <c r="D22" s="19">
        <f>COVAR(D4:D15,D4:D15)</f>
        <v>8.6374576388888888E-2</v>
      </c>
    </row>
    <row r="23" spans="1:7">
      <c r="A23" s="1"/>
    </row>
    <row r="24" spans="1:7" ht="18">
      <c r="A24" s="17" t="s">
        <v>7</v>
      </c>
      <c r="B24" s="20">
        <v>0.5300926050613769</v>
      </c>
      <c r="C24" s="20">
        <v>0.35640754169565003</v>
      </c>
      <c r="D24" s="20">
        <v>0.11349985324297296</v>
      </c>
    </row>
    <row r="25" spans="1:7">
      <c r="A25" s="1"/>
      <c r="B25" s="9" t="s">
        <v>12</v>
      </c>
      <c r="C25" s="9" t="s">
        <v>12</v>
      </c>
      <c r="D25" s="9" t="s">
        <v>12</v>
      </c>
    </row>
    <row r="26" spans="1:7" ht="20.25" customHeight="1">
      <c r="A26" s="1"/>
      <c r="B26" s="21">
        <v>0.75</v>
      </c>
      <c r="C26" s="21">
        <v>0.75</v>
      </c>
      <c r="D26" s="21">
        <v>0.75</v>
      </c>
    </row>
    <row r="27" spans="1:7" ht="20.25" customHeight="1">
      <c r="A27" s="1"/>
      <c r="B27" s="4"/>
      <c r="C27" s="4"/>
      <c r="D27" s="5"/>
      <c r="E27" s="1"/>
    </row>
    <row r="28" spans="1:7" ht="16">
      <c r="A28" s="15" t="s">
        <v>3</v>
      </c>
      <c r="B28" s="3">
        <f>B24+C24+D24</f>
        <v>0.99999999999999989</v>
      </c>
      <c r="C28" s="7" t="s">
        <v>10</v>
      </c>
      <c r="D28" s="21">
        <v>1</v>
      </c>
    </row>
    <row r="29" spans="1:7" ht="16">
      <c r="A29" s="16" t="s">
        <v>9</v>
      </c>
      <c r="B29" s="3">
        <f>SUMPRODUCT(B17:D17,B24:D24)</f>
        <v>0.15000000154976895</v>
      </c>
      <c r="C29" s="8" t="s">
        <v>11</v>
      </c>
      <c r="D29" s="21">
        <v>0.15</v>
      </c>
    </row>
    <row r="30" spans="1:7">
      <c r="A30" s="1"/>
    </row>
    <row r="31" spans="1:7">
      <c r="A31" s="1"/>
    </row>
    <row r="32" spans="1:7" ht="15.75" customHeight="1">
      <c r="A32" s="25" t="s">
        <v>13</v>
      </c>
      <c r="B32" s="10">
        <f>SUMPRODUCT(MMULT(B24:D24,B20:D22),B24:D24)</f>
        <v>2.0545962613907044E-2</v>
      </c>
      <c r="C32" s="23"/>
      <c r="D32" s="24"/>
      <c r="E32" s="24"/>
      <c r="F32" s="2"/>
      <c r="G32" s="2"/>
    </row>
  </sheetData>
  <mergeCells count="2">
    <mergeCell ref="A1:B1"/>
    <mergeCell ref="B2:D2"/>
  </mergeCells>
  <phoneticPr fontId="5" type="noConversion"/>
  <pageMargins left="0.78740157499999996" right="0.78740157499999996" top="0.984251969" bottom="0.984251969" header="0.4921259845" footer="0.4921259845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7"/>
  <sheetViews>
    <sheetView tabSelected="1" zoomScale="180" zoomScaleNormal="180" workbookViewId="0">
      <selection activeCell="H29" sqref="H29"/>
    </sheetView>
  </sheetViews>
  <sheetFormatPr baseColWidth="10" defaultRowHeight="13"/>
  <cols>
    <col min="1" max="1" width="24" bestFit="1" customWidth="1"/>
    <col min="4" max="4" width="18.1640625" customWidth="1"/>
  </cols>
  <sheetData>
    <row r="1" spans="1:7" ht="18">
      <c r="A1" s="41" t="s">
        <v>14</v>
      </c>
      <c r="B1" s="41"/>
    </row>
    <row r="2" spans="1:7" ht="19" thickBot="1">
      <c r="A2" s="1"/>
      <c r="B2" s="42" t="s">
        <v>8</v>
      </c>
      <c r="C2" s="42"/>
      <c r="D2" s="42"/>
    </row>
    <row r="3" spans="1:7" ht="15" thickBot="1">
      <c r="A3" s="11" t="s">
        <v>4</v>
      </c>
      <c r="B3" s="22" t="s">
        <v>0</v>
      </c>
      <c r="C3" s="22" t="s">
        <v>1</v>
      </c>
      <c r="D3" s="22" t="s">
        <v>2</v>
      </c>
      <c r="F3" s="38" t="s">
        <v>16</v>
      </c>
      <c r="G3" s="39" t="s">
        <v>17</v>
      </c>
    </row>
    <row r="4" spans="1:7" ht="16">
      <c r="A4" s="12">
        <v>1</v>
      </c>
      <c r="B4" s="14">
        <v>0.3</v>
      </c>
      <c r="C4" s="14">
        <v>0.22500000000000001</v>
      </c>
      <c r="D4" s="14">
        <v>0.14899999999999999</v>
      </c>
      <c r="F4" s="37">
        <v>0</v>
      </c>
      <c r="G4" s="40">
        <v>0</v>
      </c>
    </row>
    <row r="5" spans="1:7" ht="16">
      <c r="A5" s="12">
        <v>2</v>
      </c>
      <c r="B5" s="14">
        <v>0.10299999999999999</v>
      </c>
      <c r="C5" s="14">
        <v>0.28999999999999998</v>
      </c>
      <c r="D5" s="14">
        <v>0.26</v>
      </c>
      <c r="F5" s="33">
        <v>1E-3</v>
      </c>
      <c r="G5" s="35">
        <v>3.352497816945197E-2</v>
      </c>
    </row>
    <row r="6" spans="1:7" ht="16">
      <c r="A6" s="12">
        <v>3</v>
      </c>
      <c r="B6" s="14">
        <v>0.216</v>
      </c>
      <c r="C6" s="14">
        <v>0.216</v>
      </c>
      <c r="D6" s="14">
        <v>0.41899999999999998</v>
      </c>
      <c r="F6" s="33">
        <v>2.5000000000000001E-3</v>
      </c>
      <c r="G6" s="35">
        <v>5.3008129491893791E-2</v>
      </c>
    </row>
    <row r="7" spans="1:7" ht="16">
      <c r="A7" s="12">
        <v>4</v>
      </c>
      <c r="B7" s="14">
        <v>-4.5999999999999999E-2</v>
      </c>
      <c r="C7" s="14">
        <v>-0.27200000000000002</v>
      </c>
      <c r="D7" s="14">
        <v>-7.8E-2</v>
      </c>
      <c r="F7" s="33">
        <v>5.0000000000000001E-3</v>
      </c>
      <c r="G7" s="35">
        <v>7.4964178073576027E-2</v>
      </c>
    </row>
    <row r="8" spans="1:7" ht="16">
      <c r="A8" s="12">
        <v>5</v>
      </c>
      <c r="B8" s="14">
        <v>-7.0999999999999994E-2</v>
      </c>
      <c r="C8" s="14">
        <v>0.14399999999999999</v>
      </c>
      <c r="D8" s="14">
        <v>0.16900000000000001</v>
      </c>
      <c r="F8" s="33">
        <v>0.01</v>
      </c>
      <c r="G8" s="35">
        <v>0.10601525589145912</v>
      </c>
    </row>
    <row r="9" spans="1:7" ht="16">
      <c r="A9" s="12">
        <v>6</v>
      </c>
      <c r="B9" s="14">
        <v>5.6000000000000001E-2</v>
      </c>
      <c r="C9" s="14">
        <v>0.107</v>
      </c>
      <c r="D9" s="14">
        <v>-3.5000000000000003E-2</v>
      </c>
      <c r="F9" s="33">
        <v>1.4999999999999999E-2</v>
      </c>
      <c r="G9" s="35">
        <v>0.12984153817664482</v>
      </c>
    </row>
    <row r="10" spans="1:7" ht="16">
      <c r="A10" s="12">
        <v>7</v>
      </c>
      <c r="B10" s="14">
        <v>3.7999999999999999E-2</v>
      </c>
      <c r="C10" s="14">
        <v>0.32100000000000001</v>
      </c>
      <c r="D10" s="14">
        <v>0.13300000000000001</v>
      </c>
      <c r="F10" s="33">
        <v>0.02</v>
      </c>
      <c r="G10" s="35">
        <v>0.14829500097821136</v>
      </c>
    </row>
    <row r="11" spans="1:7" ht="16">
      <c r="A11" s="12">
        <v>8</v>
      </c>
      <c r="B11" s="14">
        <v>8.8999999999999996E-2</v>
      </c>
      <c r="C11" s="14">
        <v>0.30499999999999999</v>
      </c>
      <c r="D11" s="14">
        <v>0.73199999999999998</v>
      </c>
      <c r="F11" s="33">
        <v>2.5000000000000001E-2</v>
      </c>
      <c r="G11" s="35">
        <v>0.16253928042126126</v>
      </c>
    </row>
    <row r="12" spans="1:7" ht="16">
      <c r="A12" s="12">
        <v>9</v>
      </c>
      <c r="B12" s="14">
        <v>0.09</v>
      </c>
      <c r="C12" s="14">
        <v>0.19500000000000001</v>
      </c>
      <c r="D12" s="14">
        <v>2.1000000000000001E-2</v>
      </c>
      <c r="F12" s="33">
        <v>0.03</v>
      </c>
      <c r="G12" s="35">
        <v>0.17457057997551872</v>
      </c>
    </row>
    <row r="13" spans="1:7" ht="16">
      <c r="A13" s="12">
        <v>10</v>
      </c>
      <c r="B13" s="14">
        <v>8.3000000000000004E-2</v>
      </c>
      <c r="C13" s="14">
        <v>0.39</v>
      </c>
      <c r="D13" s="14">
        <v>0.13100000000000001</v>
      </c>
      <c r="F13" s="33">
        <v>3.5000000000000003E-2</v>
      </c>
      <c r="G13" s="35">
        <v>0.18518127156285452</v>
      </c>
    </row>
    <row r="14" spans="1:7" ht="16">
      <c r="A14" s="12">
        <v>11</v>
      </c>
      <c r="B14" s="14">
        <v>3.5000000000000003E-2</v>
      </c>
      <c r="C14" s="14">
        <v>-7.1999999999999995E-2</v>
      </c>
      <c r="D14" s="14">
        <v>6.0000000000000001E-3</v>
      </c>
      <c r="F14" s="33">
        <v>0.04</v>
      </c>
      <c r="G14" s="35">
        <v>0.19478035145516601</v>
      </c>
    </row>
    <row r="15" spans="1:7" ht="16">
      <c r="A15" s="13">
        <v>12</v>
      </c>
      <c r="B15" s="14">
        <v>0.17599999999999999</v>
      </c>
      <c r="C15" s="14">
        <v>0.71499999999999997</v>
      </c>
      <c r="D15" s="14">
        <v>0.90800000000000003</v>
      </c>
      <c r="F15" s="33">
        <v>4.4999999999999998E-2</v>
      </c>
      <c r="G15" s="35">
        <v>0.20361156298364669</v>
      </c>
    </row>
    <row r="16" spans="1:7">
      <c r="A16" s="1"/>
      <c r="B16" s="6"/>
      <c r="C16" s="6"/>
      <c r="D16" s="6"/>
      <c r="F16" s="33">
        <v>0.05</v>
      </c>
      <c r="G16" s="35">
        <v>0.21183416864028601</v>
      </c>
    </row>
    <row r="17" spans="1:7" ht="16">
      <c r="A17" s="15" t="s">
        <v>5</v>
      </c>
      <c r="B17" s="18">
        <f>AVERAGE(B4:B15)</f>
        <v>8.9083333333333334E-2</v>
      </c>
      <c r="C17" s="18">
        <f>AVERAGE(C4:C15)</f>
        <v>0.21366666666666664</v>
      </c>
      <c r="D17" s="18">
        <f>AVERAGE(D4:D15)</f>
        <v>0.23458333333333334</v>
      </c>
      <c r="F17" s="33">
        <v>0.06</v>
      </c>
      <c r="G17" s="35">
        <v>0.22388044231787474</v>
      </c>
    </row>
    <row r="18" spans="1:7">
      <c r="A18" s="1"/>
      <c r="F18" s="33">
        <v>7.0000000000000007E-2</v>
      </c>
      <c r="G18" s="35">
        <v>0.22895264402745952</v>
      </c>
    </row>
    <row r="19" spans="1:7" ht="16">
      <c r="A19" s="15" t="s">
        <v>6</v>
      </c>
      <c r="F19" s="33">
        <v>0.08</v>
      </c>
      <c r="G19" s="35">
        <v>0.22935416650403212</v>
      </c>
    </row>
    <row r="20" spans="1:7" ht="18">
      <c r="A20" s="1"/>
      <c r="B20" s="19">
        <f>COVAR(B4:B15,B4:B15)</f>
        <v>9.9069097222222232E-3</v>
      </c>
      <c r="C20" s="19">
        <f>COVAR(B4:B15,C4:C15)</f>
        <v>1.1373277777777779E-2</v>
      </c>
      <c r="D20" s="19">
        <f>COVAR(B4:B15,D4:D15)</f>
        <v>1.1985534722222224E-2</v>
      </c>
      <c r="F20" s="33">
        <v>0.09</v>
      </c>
      <c r="G20" s="35">
        <v>0.22935416650403212</v>
      </c>
    </row>
    <row r="21" spans="1:7" ht="19" thickBot="1">
      <c r="A21" s="1"/>
      <c r="B21" s="19">
        <f>COVAR(C4:C15,B4:B15)</f>
        <v>1.1373277777777779E-2</v>
      </c>
      <c r="C21" s="19">
        <f>COVAR(C4:C15,C4:C15)</f>
        <v>5.3525722222222218E-2</v>
      </c>
      <c r="D21" s="19">
        <f>COVAR(C4:C15,D4:D15)</f>
        <v>5.0807527777777771E-2</v>
      </c>
      <c r="F21" s="34">
        <v>0.1</v>
      </c>
      <c r="G21" s="36">
        <v>0.22935416650403215</v>
      </c>
    </row>
    <row r="22" spans="1:7" ht="18">
      <c r="A22" s="1"/>
      <c r="B22" s="19">
        <f>COVAR(D4:D15,B4:B15)</f>
        <v>1.1985534722222224E-2</v>
      </c>
      <c r="C22" s="19">
        <f>COVAR(D4:D15,C4:C15)</f>
        <v>5.0807527777777771E-2</v>
      </c>
      <c r="D22" s="19">
        <f>COVAR(D4:D15,D4:D15)</f>
        <v>8.6374576388888888E-2</v>
      </c>
    </row>
    <row r="23" spans="1:7">
      <c r="A23" s="1"/>
    </row>
    <row r="24" spans="1:7" ht="18">
      <c r="A24" s="17" t="s">
        <v>7</v>
      </c>
      <c r="B24" s="20">
        <v>0.54326006022209139</v>
      </c>
      <c r="C24" s="20">
        <v>0.34632506967632265</v>
      </c>
      <c r="D24" s="20">
        <v>0.11041487011924478</v>
      </c>
    </row>
    <row r="25" spans="1:7">
      <c r="A25" s="1"/>
      <c r="B25" s="9" t="s">
        <v>12</v>
      </c>
      <c r="C25" s="9" t="s">
        <v>12</v>
      </c>
      <c r="D25" s="9" t="s">
        <v>12</v>
      </c>
    </row>
    <row r="26" spans="1:7" ht="16">
      <c r="A26" s="1"/>
      <c r="B26" s="21">
        <v>0.75</v>
      </c>
      <c r="C26" s="21">
        <v>0.75</v>
      </c>
      <c r="D26" s="21">
        <v>0.75</v>
      </c>
    </row>
    <row r="27" spans="1:7" ht="16">
      <c r="A27" s="1"/>
      <c r="B27" s="4"/>
      <c r="C27" s="4"/>
      <c r="D27" s="5"/>
    </row>
    <row r="28" spans="1:7" ht="16">
      <c r="A28" s="15" t="s">
        <v>3</v>
      </c>
      <c r="B28" s="3">
        <f>B24+C24+D24</f>
        <v>1.0000000000176588</v>
      </c>
      <c r="C28" s="26" t="s">
        <v>12</v>
      </c>
      <c r="D28" s="21">
        <v>1</v>
      </c>
    </row>
    <row r="29" spans="1:7" ht="16">
      <c r="A29" s="16" t="s">
        <v>9</v>
      </c>
      <c r="B29" s="27">
        <f>SUMPRODUCT(B17:D17,B24:D24)</f>
        <v>0.14829502853443174</v>
      </c>
      <c r="C29" s="29"/>
      <c r="D29" s="30"/>
    </row>
    <row r="30" spans="1:7">
      <c r="A30" s="1"/>
    </row>
    <row r="31" spans="1:7">
      <c r="A31" s="1"/>
    </row>
    <row r="32" spans="1:7" ht="19" customHeight="1">
      <c r="A32" s="25" t="s">
        <v>15</v>
      </c>
      <c r="B32" s="28">
        <f>SUMPRODUCT(MMULT(B24:D24,B20:D22),B24:D24)</f>
        <v>2.0000027403849305E-2</v>
      </c>
      <c r="C32" s="26" t="s">
        <v>12</v>
      </c>
      <c r="D32" s="32">
        <f>F10</f>
        <v>0.02</v>
      </c>
    </row>
    <row r="36" spans="7:7">
      <c r="G36" s="31"/>
    </row>
    <row r="37" spans="7:7">
      <c r="G37" s="31"/>
    </row>
  </sheetData>
  <mergeCells count="2">
    <mergeCell ref="A1:B1"/>
    <mergeCell ref="B2:D2"/>
  </mergeCells>
  <pageMargins left="0.75" right="0.75" top="1" bottom="1" header="0.3" footer="0.3"/>
  <pageSetup orientation="portrait" horizontalDpi="0" verticalDpi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Modèle Quadratique</vt:lpstr>
      <vt:lpstr>Autre modèle</vt:lpstr>
    </vt:vector>
  </TitlesOfParts>
  <Company>Ecole des H.E.C.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Ecole des H.E.C.</dc:creator>
  <cp:lastModifiedBy>Sébastien Le Digabel</cp:lastModifiedBy>
  <dcterms:created xsi:type="dcterms:W3CDTF">1999-04-01T05:08:34Z</dcterms:created>
  <dcterms:modified xsi:type="dcterms:W3CDTF">2020-02-11T18:52:07Z</dcterms:modified>
</cp:coreProperties>
</file>